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BR-C21 (BRAC)" sheetId="1" r:id="rId4"/>
  </sheets>
  <definedNames/>
  <calcPr/>
  <extLst>
    <ext uri="GoogleSheetsCustomDataVersion2">
      <go:sheetsCustomData xmlns:go="http://customooxmlschemas.google.com/" r:id="rId5" roundtripDataChecksum="29GdOjVHy0gkiMlZkcTpWuZbrtSTPKMYYOaS1kPkjQg="/>
    </ext>
  </extLst>
</workbook>
</file>

<file path=xl/sharedStrings.xml><?xml version="1.0" encoding="utf-8"?>
<sst xmlns="http://schemas.openxmlformats.org/spreadsheetml/2006/main" count="66" uniqueCount="61">
  <si>
    <t>Monthly OPEX , Anaerobic Baffled Reactor</t>
  </si>
  <si>
    <t>Basic Informations</t>
  </si>
  <si>
    <t xml:space="preserve">FSTP Technology </t>
  </si>
  <si>
    <t>ABR</t>
  </si>
  <si>
    <t xml:space="preserve">Camp , Block </t>
  </si>
  <si>
    <t>Camp-21, Omani site</t>
  </si>
  <si>
    <t xml:space="preserve">GPS </t>
  </si>
  <si>
    <t>21.131797, 92.160756</t>
  </si>
  <si>
    <t>SI</t>
  </si>
  <si>
    <t xml:space="preserve">Item Description </t>
  </si>
  <si>
    <t xml:space="preserve">Total Qty </t>
  </si>
  <si>
    <t xml:space="preserve">Unit </t>
  </si>
  <si>
    <t>Unit Cost ,BDT</t>
  </si>
  <si>
    <t>Total  Cost ,BDT</t>
  </si>
  <si>
    <t>Remarks</t>
  </si>
  <si>
    <t xml:space="preserve">Land rent </t>
  </si>
  <si>
    <t xml:space="preserve">Human Resource (Only FSTP/ Field based ) </t>
  </si>
  <si>
    <t xml:space="preserve">Non Staff  /Staff </t>
  </si>
  <si>
    <t xml:space="preserve">Person - Month </t>
  </si>
  <si>
    <t>1 Assistant Technical Officer (Rokibul Islam )</t>
  </si>
  <si>
    <t>Supervisors</t>
  </si>
  <si>
    <t>1 Field Assistant</t>
  </si>
  <si>
    <t xml:space="preserve">Non skilled Casual </t>
  </si>
  <si>
    <t xml:space="preserve">Skilled Casual </t>
  </si>
  <si>
    <t>2 guards (Day/Night)</t>
  </si>
  <si>
    <t xml:space="preserve">Others (Please specify ) </t>
  </si>
  <si>
    <t>Sub Total ,2</t>
  </si>
  <si>
    <t xml:space="preserve">Consumabale </t>
  </si>
  <si>
    <t>Fuel,Octane</t>
  </si>
  <si>
    <t xml:space="preserve">Litre </t>
  </si>
  <si>
    <t>Fuel,Diesel</t>
  </si>
  <si>
    <t xml:space="preserve">Hydrated Lime </t>
  </si>
  <si>
    <t xml:space="preserve">Kg </t>
  </si>
  <si>
    <t xml:space="preserve">Chlorine/ Bleaching </t>
  </si>
  <si>
    <t>Mobil</t>
  </si>
  <si>
    <t>Litre</t>
  </si>
  <si>
    <t>Sub Total ,3</t>
  </si>
  <si>
    <t xml:space="preserve">Regular Accessories </t>
  </si>
  <si>
    <t>Accessories / PPE / Others</t>
  </si>
  <si>
    <t>LS</t>
  </si>
  <si>
    <t>Sub total ,4</t>
  </si>
  <si>
    <t>Total Monthly OPEX ( Regular ) , Sum ( 1+2+3+4)</t>
  </si>
  <si>
    <t xml:space="preserve">Upgradation / Modification -10 years </t>
  </si>
  <si>
    <t>Site upgradation, shed repair , Civil construction work,Filter media replacement.</t>
  </si>
  <si>
    <t>Total</t>
  </si>
  <si>
    <t xml:space="preserve">Sludge Treatment Details </t>
  </si>
  <si>
    <t>Monthly Sludge Treatment ,m3</t>
  </si>
  <si>
    <t xml:space="preserve">Average days of operation / Month </t>
  </si>
  <si>
    <t>Friday and Saturday off</t>
  </si>
  <si>
    <t xml:space="preserve">Average days of sludge receipt </t>
  </si>
  <si>
    <t xml:space="preserve">Sludge Covergae ( Camps ) </t>
  </si>
  <si>
    <t>Camp  21</t>
  </si>
  <si>
    <t>Population coverage of FSTP</t>
  </si>
  <si>
    <t xml:space="preserve">Per m3 sludge Treatment Cost  </t>
  </si>
  <si>
    <t xml:space="preserve">Cost BDT Per individual /month </t>
  </si>
  <si>
    <t xml:space="preserve">CAPEX </t>
  </si>
  <si>
    <t xml:space="preserve">TOTAL CAPEX OF THE FSTP </t>
  </si>
  <si>
    <t xml:space="preserve">BDT </t>
  </si>
  <si>
    <t xml:space="preserve">Toral AREA of land ( In Sqm ) , Available / Accrued </t>
  </si>
  <si>
    <t>Sqm</t>
  </si>
  <si>
    <t xml:space="preserve">Area requirement effective ( Summation of all FSTP componenets 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</si>
</sst>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/>
    <font>
      <b/>
      <sz val="14.0"/>
      <color rgb="FFFF0000"/>
      <name val="Calibri"/>
    </font>
    <font>
      <b/>
      <sz val="10.0"/>
      <color theme="1"/>
      <name val="Calibri"/>
    </font>
    <font>
      <sz val="10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/>
    </xf>
    <xf borderId="4" fillId="0" fontId="5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right" vertical="center"/>
    </xf>
    <xf borderId="4" fillId="3" fontId="7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4" fillId="4" fontId="1" numFmtId="0" xfId="0" applyAlignment="1" applyBorder="1" applyFill="1" applyFont="1">
      <alignment horizontal="right"/>
    </xf>
    <xf borderId="4" fillId="4" fontId="7" numFmtId="0" xfId="0" applyBorder="1" applyFont="1"/>
    <xf borderId="4" fillId="0" fontId="1" numFmtId="164" xfId="0" applyAlignment="1" applyBorder="1" applyFont="1" applyNumberFormat="1">
      <alignment horizontal="left"/>
    </xf>
    <xf borderId="4" fillId="4" fontId="1" numFmtId="0" xfId="0" applyBorder="1" applyFont="1"/>
    <xf borderId="5" fillId="4" fontId="1" numFmtId="0" xfId="0" applyBorder="1" applyFont="1"/>
    <xf borderId="4" fillId="0" fontId="1" numFmtId="0" xfId="0" applyAlignment="1" applyBorder="1" applyFont="1">
      <alignment horizontal="right"/>
    </xf>
    <xf borderId="4" fillId="5" fontId="7" numFmtId="0" xfId="0" applyBorder="1" applyFill="1" applyFont="1"/>
    <xf borderId="4" fillId="0" fontId="7" numFmtId="0" xfId="0" applyBorder="1" applyFont="1"/>
    <xf borderId="4" fillId="0" fontId="1" numFmtId="0" xfId="0" applyBorder="1" applyFont="1"/>
    <xf borderId="4" fillId="0" fontId="1" numFmtId="0" xfId="0" applyAlignment="1" applyBorder="1" applyFont="1">
      <alignment horizontal="right" vertical="center"/>
    </xf>
    <xf borderId="4" fillId="0" fontId="1" numFmtId="0" xfId="0" applyAlignment="1" applyBorder="1" applyFont="1">
      <alignment vertical="center"/>
    </xf>
    <xf borderId="4" fillId="0" fontId="1" numFmtId="164" xfId="0" applyAlignment="1" applyBorder="1" applyFont="1" applyNumberFormat="1">
      <alignment horizontal="left" vertical="center"/>
    </xf>
    <xf borderId="4" fillId="0" fontId="1" numFmtId="0" xfId="0" applyAlignment="1" applyBorder="1" applyFont="1">
      <alignment shrinkToFit="0" vertical="center" wrapText="1"/>
    </xf>
    <xf borderId="0" fillId="0" fontId="1" numFmtId="0" xfId="0" applyAlignment="1" applyFont="1">
      <alignment vertical="center"/>
    </xf>
    <xf borderId="4" fillId="5" fontId="1" numFmtId="0" xfId="0" applyBorder="1" applyFont="1"/>
    <xf borderId="4" fillId="0" fontId="1" numFmtId="0" xfId="0" applyAlignment="1" applyBorder="1" applyFont="1">
      <alignment shrinkToFit="0" wrapText="1"/>
    </xf>
    <xf borderId="4" fillId="0" fontId="7" numFmtId="164" xfId="0" applyAlignment="1" applyBorder="1" applyFont="1" applyNumberFormat="1">
      <alignment horizontal="left"/>
    </xf>
    <xf borderId="6" fillId="0" fontId="1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4" fillId="0" fontId="7" numFmtId="0" xfId="0" applyAlignment="1" applyBorder="1" applyFont="1">
      <alignment shrinkToFit="0" wrapText="1"/>
    </xf>
    <xf borderId="4" fillId="4" fontId="7" numFmtId="164" xfId="0" applyAlignment="1" applyBorder="1" applyFont="1" applyNumberFormat="1">
      <alignment horizontal="left"/>
    </xf>
    <xf borderId="9" fillId="0" fontId="1" numFmtId="0" xfId="0" applyAlignment="1" applyBorder="1" applyFont="1">
      <alignment horizontal="right" vertical="center"/>
    </xf>
    <xf borderId="4" fillId="0" fontId="1" numFmtId="164" xfId="0" applyAlignment="1" applyBorder="1" applyFont="1" applyNumberFormat="1">
      <alignment vertical="center"/>
    </xf>
    <xf borderId="6" fillId="0" fontId="7" numFmtId="0" xfId="0" applyAlignment="1" applyBorder="1" applyFont="1">
      <alignment horizontal="center"/>
    </xf>
    <xf borderId="4" fillId="0" fontId="1" numFmtId="164" xfId="0" applyBorder="1" applyFont="1" applyNumberFormat="1"/>
    <xf borderId="0" fillId="0" fontId="8" numFmtId="0" xfId="0" applyFont="1"/>
    <xf borderId="0" fillId="0" fontId="9" numFmtId="0" xfId="0" applyFont="1"/>
    <xf borderId="0" fillId="0" fontId="1" numFmtId="0" xfId="0" applyFont="1"/>
    <xf borderId="4" fillId="5" fontId="7" numFmtId="165" xfId="0" applyBorder="1" applyFont="1" applyNumberFormat="1"/>
    <xf borderId="4" fillId="0" fontId="1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4.14"/>
    <col customWidth="1" min="3" max="3" width="20.29"/>
    <col customWidth="1" min="4" max="4" width="16.29"/>
    <col customWidth="1" min="5" max="6" width="18.29"/>
    <col customWidth="1" min="7" max="7" width="44.43"/>
    <col customWidth="1" min="8" max="26" width="8.71"/>
  </cols>
  <sheetData>
    <row r="1">
      <c r="A1" s="1"/>
      <c r="B1" s="2" t="s">
        <v>0</v>
      </c>
      <c r="C1" s="3"/>
      <c r="D1" s="3"/>
      <c r="E1" s="3"/>
      <c r="F1" s="3"/>
      <c r="G1" s="4"/>
    </row>
    <row r="2">
      <c r="A2" s="1"/>
      <c r="B2" s="5" t="s">
        <v>1</v>
      </c>
      <c r="C2" s="5"/>
      <c r="D2" s="6"/>
      <c r="E2" s="6"/>
      <c r="F2" s="6"/>
      <c r="G2" s="6"/>
    </row>
    <row r="3">
      <c r="A3" s="1"/>
      <c r="B3" s="7" t="s">
        <v>2</v>
      </c>
      <c r="C3" s="8" t="s">
        <v>3</v>
      </c>
      <c r="D3" s="5"/>
      <c r="E3" s="6"/>
      <c r="F3" s="5"/>
    </row>
    <row r="4">
      <c r="A4" s="1"/>
      <c r="B4" s="7" t="s">
        <v>4</v>
      </c>
      <c r="C4" s="8" t="s">
        <v>5</v>
      </c>
      <c r="D4" s="5"/>
      <c r="E4" s="5"/>
      <c r="F4" s="5"/>
    </row>
    <row r="5">
      <c r="A5" s="1"/>
      <c r="B5" s="7" t="s">
        <v>6</v>
      </c>
      <c r="C5" s="8" t="s">
        <v>7</v>
      </c>
      <c r="D5" s="5"/>
      <c r="E5" s="5"/>
      <c r="F5" s="5"/>
    </row>
    <row r="6">
      <c r="A6" s="1"/>
    </row>
    <row r="7" ht="29.25" customHeight="1">
      <c r="A7" s="9" t="s">
        <v>8</v>
      </c>
      <c r="B7" s="10" t="s">
        <v>9</v>
      </c>
      <c r="C7" s="10" t="s">
        <v>10</v>
      </c>
      <c r="D7" s="10" t="s">
        <v>11</v>
      </c>
      <c r="E7" s="10" t="s">
        <v>12</v>
      </c>
      <c r="F7" s="11" t="s">
        <v>13</v>
      </c>
      <c r="G7" s="10" t="s">
        <v>14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3">
        <v>1.0</v>
      </c>
      <c r="B8" s="14" t="s">
        <v>15</v>
      </c>
      <c r="C8" s="14"/>
      <c r="D8" s="14"/>
      <c r="E8" s="14"/>
      <c r="F8" s="15">
        <f>C8*E8</f>
        <v>0</v>
      </c>
      <c r="G8" s="1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>
      <c r="A9" s="18">
        <v>2.0</v>
      </c>
      <c r="B9" s="19" t="s">
        <v>16</v>
      </c>
      <c r="C9" s="20"/>
      <c r="D9" s="20"/>
      <c r="E9" s="20"/>
      <c r="F9" s="15"/>
      <c r="G9" s="21"/>
    </row>
    <row r="10">
      <c r="A10" s="18">
        <v>2.1</v>
      </c>
      <c r="B10" s="21" t="s">
        <v>17</v>
      </c>
      <c r="C10" s="21">
        <v>0.1</v>
      </c>
      <c r="D10" s="21" t="s">
        <v>18</v>
      </c>
      <c r="E10" s="21">
        <v>45000.0</v>
      </c>
      <c r="F10" s="15">
        <f t="shared" ref="F10:F14" si="1">SUM(C10*E10)</f>
        <v>4500</v>
      </c>
      <c r="G10" s="21" t="s">
        <v>19</v>
      </c>
    </row>
    <row r="11">
      <c r="A11" s="18">
        <v>2.3</v>
      </c>
      <c r="B11" s="21" t="s">
        <v>20</v>
      </c>
      <c r="C11" s="21">
        <v>0.12</v>
      </c>
      <c r="D11" s="21" t="s">
        <v>18</v>
      </c>
      <c r="E11" s="21">
        <v>16000.0</v>
      </c>
      <c r="F11" s="15">
        <f t="shared" si="1"/>
        <v>1920</v>
      </c>
      <c r="G11" s="21" t="s">
        <v>21</v>
      </c>
    </row>
    <row r="12">
      <c r="A12" s="22">
        <v>2.4</v>
      </c>
      <c r="B12" s="23" t="s">
        <v>22</v>
      </c>
      <c r="C12" s="23"/>
      <c r="D12" s="23"/>
      <c r="E12" s="23"/>
      <c r="F12" s="24">
        <f t="shared" si="1"/>
        <v>0</v>
      </c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15.75" customHeight="1">
      <c r="A13" s="18">
        <v>2.5</v>
      </c>
      <c r="B13" s="21" t="s">
        <v>23</v>
      </c>
      <c r="C13" s="27">
        <v>1.0</v>
      </c>
      <c r="D13" s="21" t="s">
        <v>18</v>
      </c>
      <c r="E13" s="21">
        <v>10500.0</v>
      </c>
      <c r="F13" s="15">
        <f t="shared" si="1"/>
        <v>10500</v>
      </c>
      <c r="G13" s="28" t="s">
        <v>24</v>
      </c>
    </row>
    <row r="14" ht="14.25" customHeight="1">
      <c r="A14" s="18">
        <v>2.6</v>
      </c>
      <c r="B14" s="21" t="s">
        <v>25</v>
      </c>
      <c r="C14" s="21"/>
      <c r="D14" s="21"/>
      <c r="E14" s="21"/>
      <c r="F14" s="15">
        <f t="shared" si="1"/>
        <v>0</v>
      </c>
      <c r="G14" s="21"/>
    </row>
    <row r="15" ht="22.5" customHeight="1">
      <c r="A15" s="18"/>
      <c r="B15" s="20" t="s">
        <v>26</v>
      </c>
      <c r="C15" s="21"/>
      <c r="D15" s="21"/>
      <c r="E15" s="21"/>
      <c r="F15" s="29">
        <f>SUM(F10:F14)</f>
        <v>16920</v>
      </c>
      <c r="G15" s="21"/>
    </row>
    <row r="16">
      <c r="A16" s="18">
        <v>3.0</v>
      </c>
      <c r="B16" s="19" t="s">
        <v>27</v>
      </c>
      <c r="C16" s="21"/>
      <c r="D16" s="21"/>
      <c r="E16" s="21"/>
      <c r="F16" s="15"/>
      <c r="G16" s="21"/>
    </row>
    <row r="17">
      <c r="A17" s="18">
        <v>3.1</v>
      </c>
      <c r="B17" s="21" t="s">
        <v>28</v>
      </c>
      <c r="C17" s="21">
        <v>22.0</v>
      </c>
      <c r="D17" s="21" t="s">
        <v>29</v>
      </c>
      <c r="E17" s="21">
        <v>100.0</v>
      </c>
      <c r="F17" s="15">
        <f t="shared" ref="F17:F21" si="2">SUM(C17*E17)</f>
        <v>2200</v>
      </c>
      <c r="G17" s="21"/>
    </row>
    <row r="18">
      <c r="A18" s="18">
        <v>3.2</v>
      </c>
      <c r="B18" s="21" t="s">
        <v>30</v>
      </c>
      <c r="C18" s="21"/>
      <c r="D18" s="21"/>
      <c r="E18" s="21"/>
      <c r="F18" s="15">
        <f t="shared" si="2"/>
        <v>0</v>
      </c>
      <c r="G18" s="21"/>
    </row>
    <row r="19">
      <c r="A19" s="18">
        <v>3.3</v>
      </c>
      <c r="B19" s="21" t="s">
        <v>31</v>
      </c>
      <c r="C19" s="21"/>
      <c r="D19" s="21" t="s">
        <v>32</v>
      </c>
      <c r="E19" s="16">
        <v>40.0</v>
      </c>
      <c r="F19" s="15">
        <f t="shared" si="2"/>
        <v>0</v>
      </c>
      <c r="G19" s="21"/>
    </row>
    <row r="20">
      <c r="A20" s="18">
        <v>3.4</v>
      </c>
      <c r="B20" s="21" t="s">
        <v>33</v>
      </c>
      <c r="C20" s="21"/>
      <c r="D20" s="21"/>
      <c r="E20" s="21"/>
      <c r="F20" s="15">
        <f t="shared" si="2"/>
        <v>0</v>
      </c>
      <c r="G20" s="21"/>
    </row>
    <row r="21" ht="15.75" customHeight="1">
      <c r="A21" s="18">
        <v>3.5</v>
      </c>
      <c r="B21" s="21" t="s">
        <v>34</v>
      </c>
      <c r="C21" s="21">
        <v>1.0</v>
      </c>
      <c r="D21" s="21" t="s">
        <v>35</v>
      </c>
      <c r="E21" s="21">
        <v>480.0</v>
      </c>
      <c r="F21" s="15">
        <f t="shared" si="2"/>
        <v>480</v>
      </c>
      <c r="G21" s="21"/>
    </row>
    <row r="22" ht="15.75" customHeight="1">
      <c r="A22" s="18"/>
      <c r="B22" s="20" t="s">
        <v>36</v>
      </c>
      <c r="C22" s="21"/>
      <c r="D22" s="21"/>
      <c r="E22" s="21"/>
      <c r="F22" s="29">
        <f>SUM(F17:F21)</f>
        <v>2680</v>
      </c>
      <c r="G22" s="21"/>
    </row>
    <row r="23" ht="15.75" customHeight="1">
      <c r="A23" s="18">
        <v>4.0</v>
      </c>
      <c r="B23" s="19" t="s">
        <v>37</v>
      </c>
      <c r="C23" s="21"/>
      <c r="D23" s="21"/>
      <c r="E23" s="21"/>
      <c r="F23" s="15"/>
      <c r="G23" s="21"/>
    </row>
    <row r="24" ht="15.75" customHeight="1">
      <c r="A24" s="18">
        <v>4.1</v>
      </c>
      <c r="B24" s="21" t="s">
        <v>38</v>
      </c>
      <c r="C24" s="21">
        <v>1.0</v>
      </c>
      <c r="D24" s="21" t="s">
        <v>39</v>
      </c>
      <c r="E24" s="21">
        <v>1500.0</v>
      </c>
      <c r="F24" s="15">
        <f t="shared" ref="F24:F25" si="3">C24*E24</f>
        <v>1500</v>
      </c>
      <c r="G24" s="21"/>
    </row>
    <row r="25" ht="15.75" customHeight="1">
      <c r="A25" s="18">
        <v>4.2</v>
      </c>
      <c r="B25" s="21" t="s">
        <v>25</v>
      </c>
      <c r="C25" s="21"/>
      <c r="D25" s="21"/>
      <c r="E25" s="21"/>
      <c r="F25" s="15">
        <f t="shared" si="3"/>
        <v>0</v>
      </c>
      <c r="G25" s="21"/>
    </row>
    <row r="26" ht="15.75" customHeight="1">
      <c r="A26" s="18"/>
      <c r="B26" s="20" t="s">
        <v>40</v>
      </c>
      <c r="C26" s="21"/>
      <c r="D26" s="21"/>
      <c r="E26" s="21"/>
      <c r="F26" s="15">
        <f>SUM(F24:F25)</f>
        <v>1500</v>
      </c>
      <c r="G26" s="21"/>
    </row>
    <row r="27" ht="15.75" customHeight="1">
      <c r="A27" s="30"/>
      <c r="B27" s="31"/>
      <c r="C27" s="31"/>
      <c r="D27" s="31"/>
      <c r="E27" s="31"/>
      <c r="F27" s="32"/>
      <c r="G27" s="21"/>
    </row>
    <row r="28" ht="15.75" customHeight="1">
      <c r="A28" s="18"/>
      <c r="B28" s="33" t="s">
        <v>41</v>
      </c>
      <c r="C28" s="21"/>
      <c r="D28" s="21"/>
      <c r="E28" s="21"/>
      <c r="F28" s="34">
        <f>SUM(F26+F22+F15+F8)</f>
        <v>21100</v>
      </c>
      <c r="G28" s="21"/>
    </row>
    <row r="29" ht="15.75" customHeight="1">
      <c r="A29" s="18"/>
      <c r="B29" s="21"/>
      <c r="C29" s="21"/>
      <c r="D29" s="21"/>
      <c r="E29" s="21"/>
      <c r="F29" s="15"/>
      <c r="G29" s="21"/>
    </row>
    <row r="30" ht="15.75" customHeight="1">
      <c r="A30" s="18"/>
      <c r="B30" s="19" t="s">
        <v>42</v>
      </c>
      <c r="C30" s="21"/>
      <c r="D30" s="21"/>
      <c r="E30" s="21"/>
      <c r="F30" s="15"/>
      <c r="G30" s="21"/>
    </row>
    <row r="31" ht="34.5" customHeight="1">
      <c r="A31" s="35"/>
      <c r="B31" s="25" t="s">
        <v>43</v>
      </c>
      <c r="C31" s="23">
        <v>10.0</v>
      </c>
      <c r="D31" s="23" t="s">
        <v>39</v>
      </c>
      <c r="E31" s="36">
        <v>56000.0</v>
      </c>
      <c r="F31" s="24">
        <f>C31*E31</f>
        <v>560000</v>
      </c>
      <c r="G31" s="2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37" t="s">
        <v>44</v>
      </c>
      <c r="B32" s="32"/>
      <c r="C32" s="21"/>
      <c r="D32" s="21"/>
      <c r="E32" s="21"/>
      <c r="F32" s="38">
        <f>SUM(F31)</f>
        <v>560000</v>
      </c>
      <c r="G32" s="21"/>
    </row>
    <row r="33" ht="15.75" customHeight="1">
      <c r="A33" s="18"/>
      <c r="B33" s="21"/>
      <c r="C33" s="21"/>
      <c r="D33" s="21"/>
      <c r="E33" s="21"/>
      <c r="F33" s="21"/>
      <c r="G33" s="21"/>
    </row>
    <row r="34" ht="15.75" customHeight="1">
      <c r="A34" s="1"/>
    </row>
    <row r="35" ht="15.75" customHeight="1">
      <c r="A35" s="1"/>
    </row>
    <row r="36" ht="15.75" customHeight="1">
      <c r="A36" s="1"/>
      <c r="B36" s="39" t="s">
        <v>45</v>
      </c>
    </row>
    <row r="37" ht="15.75" customHeight="1">
      <c r="A37" s="1"/>
    </row>
    <row r="38" ht="15.75" customHeight="1">
      <c r="A38" s="1"/>
      <c r="B38" s="21" t="s">
        <v>46</v>
      </c>
      <c r="C38" s="21">
        <v>132.0</v>
      </c>
    </row>
    <row r="39" ht="15.75" customHeight="1">
      <c r="A39" s="1"/>
      <c r="B39" s="21" t="s">
        <v>47</v>
      </c>
      <c r="C39" s="21">
        <v>22.0</v>
      </c>
      <c r="D39" s="40" t="s">
        <v>48</v>
      </c>
    </row>
    <row r="40" ht="15.75" customHeight="1">
      <c r="A40" s="1"/>
      <c r="B40" s="21" t="s">
        <v>49</v>
      </c>
      <c r="C40" s="21">
        <v>22.0</v>
      </c>
    </row>
    <row r="41" ht="15.75" customHeight="1">
      <c r="A41" s="1"/>
      <c r="B41" s="21" t="s">
        <v>50</v>
      </c>
      <c r="C41" s="28" t="s">
        <v>51</v>
      </c>
    </row>
    <row r="42" ht="15.75" customHeight="1">
      <c r="A42" s="1"/>
      <c r="B42" s="21" t="s">
        <v>52</v>
      </c>
      <c r="C42" s="21">
        <v>4830.0</v>
      </c>
      <c r="F42" s="41"/>
    </row>
    <row r="43" ht="15.75" customHeight="1">
      <c r="A43" s="1"/>
    </row>
    <row r="44" ht="15.75" customHeight="1">
      <c r="A44" s="1"/>
      <c r="B44" s="21" t="s">
        <v>53</v>
      </c>
      <c r="C44" s="42">
        <f>F28/C38</f>
        <v>159.8484848</v>
      </c>
    </row>
    <row r="45" ht="15.75" customHeight="1">
      <c r="A45" s="1"/>
      <c r="B45" s="21" t="s">
        <v>54</v>
      </c>
      <c r="C45" s="27">
        <f>F28/C42</f>
        <v>4.368530021</v>
      </c>
    </row>
    <row r="46" ht="15.75" customHeight="1">
      <c r="A46" s="1"/>
    </row>
    <row r="47" ht="15.75" customHeight="1">
      <c r="A47" s="1"/>
      <c r="G47" s="4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  <c r="B51" s="20" t="s">
        <v>55</v>
      </c>
      <c r="C51" s="21"/>
      <c r="D51" s="21"/>
    </row>
    <row r="52" ht="15.75" customHeight="1">
      <c r="A52" s="1"/>
      <c r="B52" s="28" t="s">
        <v>56</v>
      </c>
      <c r="C52" s="43">
        <v>6600000.0</v>
      </c>
      <c r="D52" s="21" t="s">
        <v>57</v>
      </c>
    </row>
    <row r="53" ht="15.75" customHeight="1">
      <c r="A53" s="1"/>
      <c r="B53" s="21" t="s">
        <v>58</v>
      </c>
      <c r="C53" s="21">
        <v>414.0</v>
      </c>
      <c r="D53" s="21" t="s">
        <v>59</v>
      </c>
    </row>
    <row r="54" ht="15.75" customHeight="1">
      <c r="A54" s="1"/>
      <c r="B54" s="28" t="s">
        <v>60</v>
      </c>
      <c r="C54" s="21">
        <v>360.0</v>
      </c>
      <c r="D54" s="21" t="s">
        <v>59</v>
      </c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  <row r="997" ht="15.75" customHeight="1">
      <c r="A997" s="1"/>
    </row>
    <row r="998" ht="15.75" customHeight="1">
      <c r="A998" s="1"/>
    </row>
    <row r="999" ht="15.75" customHeight="1">
      <c r="A999" s="1"/>
    </row>
    <row r="1000" ht="15.75" customHeight="1">
      <c r="A1000" s="1"/>
    </row>
  </sheetData>
  <mergeCells count="3">
    <mergeCell ref="B1:G1"/>
    <mergeCell ref="A27:F27"/>
    <mergeCell ref="A32:B3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Hasan Habib</dc:creator>
</cp:coreProperties>
</file>