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CT-BACKUP\Downloads\remanualoffsmabr\Opex, Capex\"/>
    </mc:Choice>
  </mc:AlternateContent>
  <bookViews>
    <workbookView xWindow="0" yWindow="0" windowWidth="20490" windowHeight="7755" activeTab="1"/>
  </bookViews>
  <sheets>
    <sheet name="LSP 1W-A" sheetId="9" r:id="rId1"/>
    <sheet name="LSP 1W-D" sheetId="10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0" l="1"/>
  <c r="F31" i="10" l="1"/>
  <c r="F32" i="10" s="1"/>
  <c r="F25" i="10"/>
  <c r="F24" i="10"/>
  <c r="F26" i="10" s="1"/>
  <c r="F22" i="10"/>
  <c r="F21" i="10"/>
  <c r="F20" i="10"/>
  <c r="F19" i="10"/>
  <c r="F18" i="10"/>
  <c r="F17" i="10"/>
  <c r="F14" i="10"/>
  <c r="F13" i="10"/>
  <c r="F15" i="10" s="1"/>
  <c r="F11" i="10"/>
  <c r="F10" i="10"/>
  <c r="F8" i="10"/>
  <c r="F31" i="9"/>
  <c r="F32" i="9" s="1"/>
  <c r="F25" i="9"/>
  <c r="F24" i="9"/>
  <c r="F26" i="9" s="1"/>
  <c r="F21" i="9"/>
  <c r="F20" i="9"/>
  <c r="F19" i="9"/>
  <c r="F18" i="9"/>
  <c r="F17" i="9"/>
  <c r="F22" i="9" s="1"/>
  <c r="F14" i="9"/>
  <c r="F13" i="9"/>
  <c r="F12" i="9"/>
  <c r="F11" i="9"/>
  <c r="F10" i="9"/>
  <c r="F8" i="9"/>
  <c r="F15" i="9" l="1"/>
  <c r="F28" i="10"/>
  <c r="C44" i="10" s="1"/>
  <c r="F28" i="9"/>
  <c r="C45" i="10" l="1"/>
  <c r="C45" i="9"/>
  <c r="C44" i="9"/>
</calcChain>
</file>

<file path=xl/sharedStrings.xml><?xml version="1.0" encoding="utf-8"?>
<sst xmlns="http://schemas.openxmlformats.org/spreadsheetml/2006/main" count="140" uniqueCount="66">
  <si>
    <t>SI</t>
  </si>
  <si>
    <t xml:space="preserve">Item Description </t>
  </si>
  <si>
    <t xml:space="preserve">Non skilled Casual </t>
  </si>
  <si>
    <t xml:space="preserve">Skilled Casual </t>
  </si>
  <si>
    <t>Fuel,Octane</t>
  </si>
  <si>
    <t>Fuel,Diesel</t>
  </si>
  <si>
    <t xml:space="preserve">Total Qty </t>
  </si>
  <si>
    <t>Total</t>
  </si>
  <si>
    <t xml:space="preserve">Sludge Treatment Details </t>
  </si>
  <si>
    <t xml:space="preserve">Consumabale </t>
  </si>
  <si>
    <t xml:space="preserve">Chlorine/ Bleaching </t>
  </si>
  <si>
    <t>Monthly Sludge Treatment ,m3</t>
  </si>
  <si>
    <t xml:space="preserve">Sludge Covergae ( Camps ) </t>
  </si>
  <si>
    <t>Accessories / PPE / Others</t>
  </si>
  <si>
    <t xml:space="preserve">Unit </t>
  </si>
  <si>
    <t xml:space="preserve">Person - Month </t>
  </si>
  <si>
    <t xml:space="preserve">Liter </t>
  </si>
  <si>
    <t xml:space="preserve">Kg </t>
  </si>
  <si>
    <t>LS</t>
  </si>
  <si>
    <t xml:space="preserve">Regular Accessories </t>
  </si>
  <si>
    <t xml:space="preserve">Upgradation / Modification -10 years </t>
  </si>
  <si>
    <t xml:space="preserve">Per m3 sludge Treatment Cost  </t>
  </si>
  <si>
    <t>Site upgradation, shed repair , Civil construction work,Filter media replacement.</t>
  </si>
  <si>
    <t>Remarks</t>
  </si>
  <si>
    <t>Sub Total ,2</t>
  </si>
  <si>
    <t>Sub Total ,3</t>
  </si>
  <si>
    <t xml:space="preserve">Others (Please specify ) </t>
  </si>
  <si>
    <t>Total Monthly OPEX ( Regular ) , Sum ( 1+2+3+4)</t>
  </si>
  <si>
    <t xml:space="preserve">Land rent </t>
  </si>
  <si>
    <t>Supervisors</t>
  </si>
  <si>
    <t>Unit Cost ,BDT</t>
  </si>
  <si>
    <t>Total  Cost ,BDT</t>
  </si>
  <si>
    <t>Sub total ,4</t>
  </si>
  <si>
    <t xml:space="preserve">Sludge  loaded in avg 8 days / month in lime stabilsiation pond ( Batch System ) </t>
  </si>
  <si>
    <t xml:space="preserve">Average days of sludge receipt </t>
  </si>
  <si>
    <t xml:space="preserve">Average days of operation / Month </t>
  </si>
  <si>
    <t>Population coverage of FSTP</t>
  </si>
  <si>
    <t xml:space="preserve">Cost BDT Per individual /month </t>
  </si>
  <si>
    <t xml:space="preserve">FSTP Technology </t>
  </si>
  <si>
    <t xml:space="preserve">GPS </t>
  </si>
  <si>
    <t>Basic Informations</t>
  </si>
  <si>
    <t xml:space="preserve">Lime Stabilisation pond </t>
  </si>
  <si>
    <t xml:space="preserve">BDT </t>
  </si>
  <si>
    <t xml:space="preserve">CAPEX </t>
  </si>
  <si>
    <t xml:space="preserve">TOTAL CAPEX OF THE FSTP </t>
  </si>
  <si>
    <t xml:space="preserve">(Put the capital cost requried to establish this system . Include site development, components civil construction , Filter media procurement , installation, plumbing cots ( Pipes/ tanks etc) all other cost ) </t>
  </si>
  <si>
    <t xml:space="preserve">Area requirement effective ( Summation of all FSTP componenets ) </t>
  </si>
  <si>
    <t xml:space="preserve">Toral AREA of land ( In Sqm ) , Available / Accrued </t>
  </si>
  <si>
    <t>Sqm</t>
  </si>
  <si>
    <t>1 Assistant Technical Officer ( Saiful Islam)</t>
  </si>
  <si>
    <t>1 Field Assistant (Jahidul Islam)</t>
  </si>
  <si>
    <t>1 casual regular maintenance for Lime mixing, Sludge cake removal etc</t>
  </si>
  <si>
    <t>1 guard</t>
  </si>
  <si>
    <t xml:space="preserve">Hydrated Lime </t>
  </si>
  <si>
    <t>12,00,000</t>
  </si>
  <si>
    <t xml:space="preserve">Camp, Block </t>
  </si>
  <si>
    <t xml:space="preserve">Non Staff/Staff </t>
  </si>
  <si>
    <t>Friday off</t>
  </si>
  <si>
    <t>Human Resource (Only FSTP/ Field based )</t>
  </si>
  <si>
    <t>Monthly OPEX, Lime Stabilisation pond</t>
  </si>
  <si>
    <t>21.2173670, 92.154323</t>
  </si>
  <si>
    <t>Camp 1E, C block</t>
  </si>
  <si>
    <t>Camp 1W, D block</t>
  </si>
  <si>
    <t>21.211346, 92.150304</t>
  </si>
  <si>
    <t>13,50,000</t>
  </si>
  <si>
    <t>Camp  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</si>
</sst>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43" fontId="0" fillId="0" borderId="1" xfId="1" applyFont="1" applyBorder="1" applyAlignment="1">
      <alignment horizontal="left" indent="2"/>
    </xf>
    <xf numFmtId="0" fontId="2" fillId="0" borderId="1" xfId="0" applyFont="1" applyBorder="1"/>
    <xf numFmtId="0" fontId="2" fillId="2" borderId="1" xfId="0" applyFont="1" applyFill="1" applyBorder="1"/>
    <xf numFmtId="43" fontId="2" fillId="0" borderId="1" xfId="1" applyFont="1" applyBorder="1" applyAlignment="1">
      <alignment horizontal="left" indent="2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3" fontId="0" fillId="0" borderId="1" xfId="0" applyNumberFormat="1" applyBorder="1"/>
    <xf numFmtId="0" fontId="3" fillId="0" borderId="0" xfId="0" applyFont="1"/>
    <xf numFmtId="0" fontId="0" fillId="0" borderId="0" xfId="0" applyBorder="1"/>
    <xf numFmtId="0" fontId="4" fillId="0" borderId="0" xfId="0" applyFont="1" applyAlignment="1">
      <alignment horizontal="center"/>
    </xf>
    <xf numFmtId="0" fontId="0" fillId="3" borderId="1" xfId="0" applyFill="1" applyBorder="1"/>
    <xf numFmtId="0" fontId="2" fillId="3" borderId="1" xfId="0" applyFont="1" applyFill="1" applyBorder="1"/>
    <xf numFmtId="0" fontId="0" fillId="3" borderId="0" xfId="0" applyFill="1"/>
    <xf numFmtId="43" fontId="2" fillId="3" borderId="1" xfId="1" applyFont="1" applyFill="1" applyBorder="1" applyAlignment="1">
      <alignment horizontal="left" indent="2"/>
    </xf>
    <xf numFmtId="0" fontId="7" fillId="0" borderId="0" xfId="0" applyFont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3" fontId="0" fillId="0" borderId="1" xfId="1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3" fontId="0" fillId="0" borderId="1" xfId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7" fillId="0" borderId="0" xfId="0" applyFont="1" applyAlignment="1"/>
    <xf numFmtId="0" fontId="0" fillId="0" borderId="1" xfId="0" applyBorder="1" applyAlignment="1">
      <alignment horizontal="right" wrapText="1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0" fontId="4" fillId="4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Normal="100" workbookViewId="0">
      <selection activeCell="E7" sqref="E7"/>
    </sheetView>
  </sheetViews>
  <sheetFormatPr defaultRowHeight="15" x14ac:dyDescent="0.25"/>
  <cols>
    <col min="1" max="1" width="4.42578125" style="26" customWidth="1"/>
    <col min="2" max="2" width="43" customWidth="1"/>
    <col min="3" max="3" width="20.5703125" style="26" customWidth="1"/>
    <col min="4" max="4" width="16.28515625" customWidth="1"/>
    <col min="5" max="6" width="18.28515625" customWidth="1"/>
    <col min="7" max="7" width="44.42578125" customWidth="1"/>
  </cols>
  <sheetData>
    <row r="1" spans="1:13" s="22" customFormat="1" ht="24" customHeight="1" x14ac:dyDescent="0.25">
      <c r="A1" s="26"/>
      <c r="B1" s="42" t="s">
        <v>59</v>
      </c>
      <c r="C1" s="42"/>
      <c r="D1" s="42"/>
      <c r="E1" s="42"/>
      <c r="F1" s="42"/>
      <c r="G1" s="42"/>
    </row>
    <row r="2" spans="1:13" ht="18.75" x14ac:dyDescent="0.3">
      <c r="B2" s="11" t="s">
        <v>40</v>
      </c>
      <c r="C2" s="35"/>
      <c r="D2" s="16"/>
      <c r="E2" s="33"/>
      <c r="F2" s="33"/>
      <c r="G2" s="33"/>
    </row>
    <row r="3" spans="1:13" ht="18.75" x14ac:dyDescent="0.3">
      <c r="B3" s="19" t="s">
        <v>38</v>
      </c>
      <c r="C3" s="36" t="s">
        <v>41</v>
      </c>
      <c r="D3" s="11"/>
      <c r="E3" s="33"/>
      <c r="F3" s="33"/>
      <c r="G3" s="33"/>
    </row>
    <row r="4" spans="1:13" ht="18.75" x14ac:dyDescent="0.3">
      <c r="B4" s="19" t="s">
        <v>55</v>
      </c>
      <c r="C4" s="36" t="s">
        <v>61</v>
      </c>
      <c r="D4" s="11"/>
      <c r="E4" s="33"/>
      <c r="F4" s="33"/>
      <c r="G4" s="33"/>
    </row>
    <row r="5" spans="1:13" ht="18.75" x14ac:dyDescent="0.3">
      <c r="B5" s="19" t="s">
        <v>39</v>
      </c>
      <c r="C5" s="36" t="s">
        <v>60</v>
      </c>
      <c r="D5" s="11"/>
      <c r="E5" s="33"/>
      <c r="F5" s="33"/>
      <c r="G5" s="33"/>
    </row>
    <row r="6" spans="1:13" ht="18.75" x14ac:dyDescent="0.3">
      <c r="E6" s="16"/>
      <c r="F6" s="11"/>
    </row>
    <row r="7" spans="1:13" s="25" customFormat="1" ht="29.25" customHeight="1" x14ac:dyDescent="0.25">
      <c r="A7" s="32" t="s">
        <v>0</v>
      </c>
      <c r="B7" s="23" t="s">
        <v>1</v>
      </c>
      <c r="C7" s="23" t="s">
        <v>6</v>
      </c>
      <c r="D7" s="23" t="s">
        <v>14</v>
      </c>
      <c r="E7" s="23" t="s">
        <v>30</v>
      </c>
      <c r="F7" s="24" t="s">
        <v>31</v>
      </c>
      <c r="G7" s="23" t="s">
        <v>23</v>
      </c>
      <c r="H7"/>
      <c r="I7"/>
      <c r="J7"/>
      <c r="K7"/>
      <c r="L7"/>
      <c r="M7"/>
    </row>
    <row r="8" spans="1:13" s="14" customFormat="1" x14ac:dyDescent="0.25">
      <c r="A8" s="27">
        <v>1</v>
      </c>
      <c r="B8" s="13" t="s">
        <v>28</v>
      </c>
      <c r="C8" s="37"/>
      <c r="D8" s="13"/>
      <c r="E8" s="13"/>
      <c r="F8" s="2">
        <f>C8*E8</f>
        <v>0</v>
      </c>
      <c r="G8" s="12"/>
      <c r="H8"/>
      <c r="I8"/>
      <c r="J8"/>
      <c r="K8"/>
      <c r="L8"/>
      <c r="M8"/>
    </row>
    <row r="9" spans="1:13" x14ac:dyDescent="0.25">
      <c r="A9" s="28">
        <v>2</v>
      </c>
      <c r="B9" s="4" t="s">
        <v>58</v>
      </c>
      <c r="C9" s="38"/>
      <c r="D9" s="3"/>
      <c r="E9" s="3"/>
      <c r="F9" s="2"/>
      <c r="G9" s="1"/>
    </row>
    <row r="10" spans="1:13" x14ac:dyDescent="0.25">
      <c r="A10" s="28">
        <v>2.1</v>
      </c>
      <c r="B10" s="1" t="s">
        <v>56</v>
      </c>
      <c r="C10" s="28">
        <v>7.0000000000000007E-2</v>
      </c>
      <c r="D10" s="1" t="s">
        <v>15</v>
      </c>
      <c r="E10" s="1">
        <v>45000</v>
      </c>
      <c r="F10" s="2">
        <f>SUM(C10*E10)</f>
        <v>3150.0000000000005</v>
      </c>
      <c r="G10" s="1" t="s">
        <v>49</v>
      </c>
    </row>
    <row r="11" spans="1:13" x14ac:dyDescent="0.25">
      <c r="A11" s="28">
        <v>2.2999999999999998</v>
      </c>
      <c r="B11" s="1" t="s">
        <v>29</v>
      </c>
      <c r="C11" s="28">
        <v>0.12</v>
      </c>
      <c r="D11" s="1" t="s">
        <v>15</v>
      </c>
      <c r="E11" s="1">
        <v>16000</v>
      </c>
      <c r="F11" s="2">
        <f>SUM(C11*E11)</f>
        <v>1920</v>
      </c>
      <c r="G11" s="1" t="s">
        <v>50</v>
      </c>
    </row>
    <row r="12" spans="1:13" s="22" customFormat="1" ht="30" x14ac:dyDescent="0.25">
      <c r="A12" s="29">
        <v>2.4</v>
      </c>
      <c r="B12" s="18" t="s">
        <v>2</v>
      </c>
      <c r="C12" s="29">
        <v>1</v>
      </c>
      <c r="D12" s="18" t="s">
        <v>15</v>
      </c>
      <c r="E12" s="18">
        <v>8000</v>
      </c>
      <c r="F12" s="20">
        <f>SUM(C12*E12)</f>
        <v>8000</v>
      </c>
      <c r="G12" s="21" t="s">
        <v>51</v>
      </c>
    </row>
    <row r="13" spans="1:13" ht="15.75" customHeight="1" x14ac:dyDescent="0.25">
      <c r="A13" s="28">
        <v>2.5</v>
      </c>
      <c r="B13" s="1" t="s">
        <v>3</v>
      </c>
      <c r="C13" s="28">
        <v>0.33</v>
      </c>
      <c r="D13" s="1" t="s">
        <v>15</v>
      </c>
      <c r="E13" s="1">
        <v>8000</v>
      </c>
      <c r="F13" s="2">
        <f t="shared" ref="F13" si="0">SUM(C13*E13)</f>
        <v>2640</v>
      </c>
      <c r="G13" s="7" t="s">
        <v>52</v>
      </c>
    </row>
    <row r="14" spans="1:13" ht="14.25" customHeight="1" x14ac:dyDescent="0.25">
      <c r="A14" s="28">
        <v>2.6</v>
      </c>
      <c r="B14" s="1" t="s">
        <v>26</v>
      </c>
      <c r="C14" s="28"/>
      <c r="D14" s="1"/>
      <c r="E14" s="1"/>
      <c r="F14" s="2">
        <f>SUM(C14*E14)</f>
        <v>0</v>
      </c>
      <c r="G14" s="1"/>
    </row>
    <row r="15" spans="1:13" ht="16.5" customHeight="1" x14ac:dyDescent="0.25">
      <c r="A15" s="28"/>
      <c r="B15" s="3" t="s">
        <v>24</v>
      </c>
      <c r="C15" s="28"/>
      <c r="D15" s="1"/>
      <c r="E15" s="1"/>
      <c r="F15" s="5">
        <f>SUM(F10:F14)</f>
        <v>15710</v>
      </c>
      <c r="G15" s="1"/>
    </row>
    <row r="16" spans="1:13" x14ac:dyDescent="0.25">
      <c r="A16" s="28">
        <v>3</v>
      </c>
      <c r="B16" s="4" t="s">
        <v>9</v>
      </c>
      <c r="C16" s="28"/>
      <c r="D16" s="1"/>
      <c r="E16" s="1"/>
      <c r="F16" s="2"/>
      <c r="G16" s="1"/>
    </row>
    <row r="17" spans="1:7" x14ac:dyDescent="0.25">
      <c r="A17" s="28">
        <v>3.1</v>
      </c>
      <c r="B17" s="1" t="s">
        <v>4</v>
      </c>
      <c r="C17" s="28"/>
      <c r="D17" s="1" t="s">
        <v>16</v>
      </c>
      <c r="E17" s="1">
        <v>100</v>
      </c>
      <c r="F17" s="2">
        <f t="shared" ref="F17:F19" si="1">SUM(C17*E17)</f>
        <v>0</v>
      </c>
      <c r="G17" s="1"/>
    </row>
    <row r="18" spans="1:7" x14ac:dyDescent="0.25">
      <c r="A18" s="28">
        <v>3.2</v>
      </c>
      <c r="B18" s="1" t="s">
        <v>5</v>
      </c>
      <c r="C18" s="28"/>
      <c r="D18" s="1"/>
      <c r="E18" s="1"/>
      <c r="F18" s="2">
        <f t="shared" si="1"/>
        <v>0</v>
      </c>
      <c r="G18" s="1"/>
    </row>
    <row r="19" spans="1:7" x14ac:dyDescent="0.25">
      <c r="A19" s="28">
        <v>3.3</v>
      </c>
      <c r="B19" s="1" t="s">
        <v>53</v>
      </c>
      <c r="C19" s="28">
        <v>1280</v>
      </c>
      <c r="D19" s="1" t="s">
        <v>17</v>
      </c>
      <c r="E19" s="12">
        <v>40</v>
      </c>
      <c r="F19" s="2">
        <f t="shared" si="1"/>
        <v>51200</v>
      </c>
      <c r="G19" s="1"/>
    </row>
    <row r="20" spans="1:7" x14ac:dyDescent="0.25">
      <c r="A20" s="28">
        <v>3.4</v>
      </c>
      <c r="B20" s="1" t="s">
        <v>10</v>
      </c>
      <c r="C20" s="28"/>
      <c r="D20" s="1"/>
      <c r="E20" s="1"/>
      <c r="F20" s="2">
        <f>SUM(C20*E20)</f>
        <v>0</v>
      </c>
      <c r="G20" s="1"/>
    </row>
    <row r="21" spans="1:7" x14ac:dyDescent="0.25">
      <c r="A21" s="28">
        <v>3.5</v>
      </c>
      <c r="B21" s="1" t="s">
        <v>26</v>
      </c>
      <c r="C21" s="28"/>
      <c r="D21" s="1"/>
      <c r="E21" s="1"/>
      <c r="F21" s="2">
        <f>SUM(C21*E21)</f>
        <v>0</v>
      </c>
      <c r="G21" s="1"/>
    </row>
    <row r="22" spans="1:7" x14ac:dyDescent="0.25">
      <c r="A22" s="28"/>
      <c r="B22" s="3" t="s">
        <v>25</v>
      </c>
      <c r="C22" s="28"/>
      <c r="D22" s="1"/>
      <c r="E22" s="1"/>
      <c r="F22" s="5">
        <f>SUM(F17:F21)</f>
        <v>51200</v>
      </c>
      <c r="G22" s="1"/>
    </row>
    <row r="23" spans="1:7" x14ac:dyDescent="0.25">
      <c r="A23" s="28">
        <v>4</v>
      </c>
      <c r="B23" s="4" t="s">
        <v>19</v>
      </c>
      <c r="C23" s="28"/>
      <c r="D23" s="1"/>
      <c r="E23" s="1"/>
      <c r="F23" s="2"/>
      <c r="G23" s="1"/>
    </row>
    <row r="24" spans="1:7" x14ac:dyDescent="0.25">
      <c r="A24" s="28">
        <v>4.0999999999999996</v>
      </c>
      <c r="B24" s="1" t="s">
        <v>13</v>
      </c>
      <c r="C24" s="28">
        <v>1</v>
      </c>
      <c r="D24" s="17" t="s">
        <v>18</v>
      </c>
      <c r="E24" s="1">
        <v>3000</v>
      </c>
      <c r="F24" s="2">
        <f>C24*E24</f>
        <v>3000</v>
      </c>
      <c r="G24" s="1"/>
    </row>
    <row r="25" spans="1:7" x14ac:dyDescent="0.25">
      <c r="A25" s="28">
        <v>4.2</v>
      </c>
      <c r="B25" s="1" t="s">
        <v>26</v>
      </c>
      <c r="C25" s="28"/>
      <c r="D25" s="1"/>
      <c r="E25" s="1"/>
      <c r="F25" s="2">
        <f>C25*E25</f>
        <v>0</v>
      </c>
      <c r="G25" s="1"/>
    </row>
    <row r="26" spans="1:7" x14ac:dyDescent="0.25">
      <c r="A26" s="28"/>
      <c r="B26" s="3" t="s">
        <v>32</v>
      </c>
      <c r="C26" s="28"/>
      <c r="D26" s="1"/>
      <c r="E26" s="1"/>
      <c r="F26" s="2">
        <f>SUM(F24:F25)</f>
        <v>3000</v>
      </c>
      <c r="G26" s="1"/>
    </row>
    <row r="27" spans="1:7" x14ac:dyDescent="0.25">
      <c r="A27" s="43"/>
      <c r="B27" s="44"/>
      <c r="C27" s="44"/>
      <c r="D27" s="44"/>
      <c r="E27" s="44"/>
      <c r="F27" s="44"/>
      <c r="G27" s="45"/>
    </row>
    <row r="28" spans="1:7" ht="30" x14ac:dyDescent="0.25">
      <c r="A28" s="28"/>
      <c r="B28" s="6" t="s">
        <v>27</v>
      </c>
      <c r="C28" s="28"/>
      <c r="D28" s="1"/>
      <c r="E28" s="1"/>
      <c r="F28" s="15">
        <f>SUM(F26+F22+F15+F8)</f>
        <v>69910</v>
      </c>
      <c r="G28" s="1"/>
    </row>
    <row r="29" spans="1:7" x14ac:dyDescent="0.25">
      <c r="A29" s="28"/>
      <c r="B29" s="1"/>
      <c r="C29" s="28"/>
      <c r="D29" s="1"/>
      <c r="E29" s="1"/>
      <c r="F29" s="2"/>
      <c r="G29" s="1"/>
    </row>
    <row r="30" spans="1:7" x14ac:dyDescent="0.25">
      <c r="A30" s="28"/>
      <c r="B30" s="4" t="s">
        <v>20</v>
      </c>
      <c r="C30" s="28"/>
      <c r="D30" s="1"/>
      <c r="E30" s="1"/>
      <c r="F30" s="2"/>
      <c r="G30" s="1"/>
    </row>
    <row r="31" spans="1:7" s="22" customFormat="1" ht="34.5" customHeight="1" x14ac:dyDescent="0.25">
      <c r="A31" s="30"/>
      <c r="B31" s="21" t="s">
        <v>22</v>
      </c>
      <c r="C31" s="29">
        <v>10</v>
      </c>
      <c r="D31" s="18" t="s">
        <v>18</v>
      </c>
      <c r="E31" s="31">
        <v>38000</v>
      </c>
      <c r="F31" s="20">
        <f>C31*E31</f>
        <v>380000</v>
      </c>
      <c r="G31" s="18"/>
    </row>
    <row r="32" spans="1:7" x14ac:dyDescent="0.25">
      <c r="A32" s="46" t="s">
        <v>7</v>
      </c>
      <c r="B32" s="46"/>
      <c r="C32" s="28"/>
      <c r="D32" s="1"/>
      <c r="E32" s="1"/>
      <c r="F32" s="8">
        <f>SUM(F31:F31)</f>
        <v>380000</v>
      </c>
      <c r="G32" s="1"/>
    </row>
    <row r="33" spans="1:7" x14ac:dyDescent="0.25">
      <c r="A33" s="28"/>
      <c r="B33" s="1"/>
      <c r="C33" s="28"/>
      <c r="D33" s="1"/>
      <c r="E33" s="1"/>
      <c r="F33" s="1"/>
      <c r="G33" s="1"/>
    </row>
    <row r="36" spans="1:7" ht="15.75" x14ac:dyDescent="0.25">
      <c r="B36" s="9" t="s">
        <v>8</v>
      </c>
    </row>
    <row r="38" spans="1:7" x14ac:dyDescent="0.25">
      <c r="B38" s="1" t="s">
        <v>11</v>
      </c>
      <c r="C38" s="28">
        <v>160</v>
      </c>
    </row>
    <row r="39" spans="1:7" x14ac:dyDescent="0.25">
      <c r="B39" s="1" t="s">
        <v>35</v>
      </c>
      <c r="C39" s="28">
        <v>26</v>
      </c>
      <c r="D39" t="s">
        <v>57</v>
      </c>
    </row>
    <row r="40" spans="1:7" x14ac:dyDescent="0.25">
      <c r="B40" s="1" t="s">
        <v>34</v>
      </c>
      <c r="C40" s="28">
        <v>8</v>
      </c>
      <c r="D40" t="s">
        <v>33</v>
      </c>
    </row>
    <row r="41" spans="1:7" x14ac:dyDescent="0.25">
      <c r="B41" s="1" t="s">
        <v>12</v>
      </c>
      <c r="C41" s="34" t="s">
        <v>65</v>
      </c>
    </row>
    <row r="42" spans="1:7" x14ac:dyDescent="0.25">
      <c r="B42" s="1" t="s">
        <v>36</v>
      </c>
      <c r="C42" s="28">
        <v>8140</v>
      </c>
      <c r="F42" s="10"/>
    </row>
    <row r="44" spans="1:7" x14ac:dyDescent="0.25">
      <c r="B44" s="1" t="s">
        <v>21</v>
      </c>
      <c r="C44" s="39">
        <f>F28/C38</f>
        <v>436.9375</v>
      </c>
    </row>
    <row r="45" spans="1:7" x14ac:dyDescent="0.25">
      <c r="B45" s="1" t="s">
        <v>37</v>
      </c>
      <c r="C45" s="40">
        <f>F28/C42</f>
        <v>8.5884520884520885</v>
      </c>
    </row>
    <row r="47" spans="1:7" x14ac:dyDescent="0.25">
      <c r="G47" s="10"/>
    </row>
    <row r="51" spans="2:5" x14ac:dyDescent="0.25">
      <c r="B51" s="3" t="s">
        <v>43</v>
      </c>
      <c r="C51" s="28"/>
      <c r="D51" s="1"/>
    </row>
    <row r="52" spans="2:5" x14ac:dyDescent="0.25">
      <c r="B52" s="7" t="s">
        <v>44</v>
      </c>
      <c r="C52" s="41" t="s">
        <v>64</v>
      </c>
      <c r="D52" s="1" t="s">
        <v>42</v>
      </c>
      <c r="E52" t="s">
        <v>45</v>
      </c>
    </row>
    <row r="53" spans="2:5" x14ac:dyDescent="0.25">
      <c r="B53" s="1" t="s">
        <v>47</v>
      </c>
      <c r="C53" s="28">
        <v>297</v>
      </c>
      <c r="D53" s="1" t="s">
        <v>48</v>
      </c>
    </row>
    <row r="54" spans="2:5" ht="30" x14ac:dyDescent="0.25">
      <c r="B54" s="7" t="s">
        <v>46</v>
      </c>
      <c r="C54" s="28">
        <v>300</v>
      </c>
      <c r="D54" s="1" t="s">
        <v>48</v>
      </c>
    </row>
  </sheetData>
  <mergeCells count="3">
    <mergeCell ref="B1:G1"/>
    <mergeCell ref="A27:G27"/>
    <mergeCell ref="A32:B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33" zoomScale="85" zoomScaleNormal="85" workbookViewId="0">
      <selection activeCell="C56" sqref="C56"/>
    </sheetView>
  </sheetViews>
  <sheetFormatPr defaultRowHeight="15" x14ac:dyDescent="0.25"/>
  <cols>
    <col min="1" max="1" width="4.42578125" style="26" customWidth="1"/>
    <col min="2" max="2" width="43" customWidth="1"/>
    <col min="3" max="3" width="20.5703125" style="26" customWidth="1"/>
    <col min="4" max="4" width="16.28515625" customWidth="1"/>
    <col min="5" max="6" width="18.28515625" customWidth="1"/>
    <col min="7" max="7" width="44.42578125" customWidth="1"/>
  </cols>
  <sheetData>
    <row r="1" spans="1:13" s="22" customFormat="1" ht="24" customHeight="1" x14ac:dyDescent="0.25">
      <c r="A1" s="26"/>
      <c r="B1" s="42" t="s">
        <v>59</v>
      </c>
      <c r="C1" s="42"/>
      <c r="D1" s="42"/>
      <c r="E1" s="42"/>
      <c r="F1" s="42"/>
      <c r="G1" s="42"/>
    </row>
    <row r="2" spans="1:13" ht="18.75" x14ac:dyDescent="0.3">
      <c r="B2" s="11" t="s">
        <v>40</v>
      </c>
      <c r="C2" s="35"/>
      <c r="D2" s="16"/>
      <c r="E2" s="33"/>
      <c r="F2" s="33"/>
      <c r="G2" s="33"/>
    </row>
    <row r="3" spans="1:13" ht="18.75" x14ac:dyDescent="0.3">
      <c r="B3" s="19" t="s">
        <v>38</v>
      </c>
      <c r="C3" s="36" t="s">
        <v>41</v>
      </c>
      <c r="D3" s="11"/>
      <c r="E3" s="33"/>
      <c r="F3" s="33"/>
      <c r="G3" s="33"/>
    </row>
    <row r="4" spans="1:13" ht="18.75" x14ac:dyDescent="0.3">
      <c r="B4" s="19" t="s">
        <v>55</v>
      </c>
      <c r="C4" s="36" t="s">
        <v>62</v>
      </c>
      <c r="D4" s="11"/>
      <c r="E4" s="33"/>
      <c r="F4" s="33"/>
      <c r="G4" s="33"/>
    </row>
    <row r="5" spans="1:13" ht="18.75" x14ac:dyDescent="0.3">
      <c r="B5" s="19" t="s">
        <v>39</v>
      </c>
      <c r="C5" s="36" t="s">
        <v>63</v>
      </c>
      <c r="D5" s="11"/>
      <c r="E5" s="33"/>
      <c r="F5" s="33"/>
      <c r="G5" s="33"/>
    </row>
    <row r="6" spans="1:13" ht="18.75" x14ac:dyDescent="0.3">
      <c r="E6" s="16"/>
      <c r="F6" s="11"/>
    </row>
    <row r="7" spans="1:13" s="25" customFormat="1" ht="29.25" customHeight="1" x14ac:dyDescent="0.25">
      <c r="A7" s="32" t="s">
        <v>0</v>
      </c>
      <c r="B7" s="23" t="s">
        <v>1</v>
      </c>
      <c r="C7" s="23" t="s">
        <v>6</v>
      </c>
      <c r="D7" s="23" t="s">
        <v>14</v>
      </c>
      <c r="E7" s="23" t="s">
        <v>30</v>
      </c>
      <c r="F7" s="24" t="s">
        <v>31</v>
      </c>
      <c r="G7" s="23" t="s">
        <v>23</v>
      </c>
      <c r="H7"/>
      <c r="I7"/>
      <c r="J7"/>
      <c r="K7"/>
      <c r="L7"/>
      <c r="M7"/>
    </row>
    <row r="8" spans="1:13" s="14" customFormat="1" x14ac:dyDescent="0.25">
      <c r="A8" s="27">
        <v>1</v>
      </c>
      <c r="B8" s="13" t="s">
        <v>28</v>
      </c>
      <c r="C8" s="37"/>
      <c r="D8" s="13"/>
      <c r="E8" s="13"/>
      <c r="F8" s="2">
        <f>C8*E8</f>
        <v>0</v>
      </c>
      <c r="G8" s="12"/>
      <c r="H8"/>
      <c r="I8"/>
      <c r="J8"/>
      <c r="K8"/>
      <c r="L8"/>
      <c r="M8"/>
    </row>
    <row r="9" spans="1:13" x14ac:dyDescent="0.25">
      <c r="A9" s="28">
        <v>2</v>
      </c>
      <c r="B9" s="4" t="s">
        <v>58</v>
      </c>
      <c r="C9" s="38"/>
      <c r="D9" s="3"/>
      <c r="E9" s="3"/>
      <c r="F9" s="2"/>
      <c r="G9" s="1"/>
    </row>
    <row r="10" spans="1:13" x14ac:dyDescent="0.25">
      <c r="A10" s="28">
        <v>2.1</v>
      </c>
      <c r="B10" s="1" t="s">
        <v>56</v>
      </c>
      <c r="C10" s="28">
        <v>7.0000000000000007E-2</v>
      </c>
      <c r="D10" s="1" t="s">
        <v>15</v>
      </c>
      <c r="E10" s="1">
        <v>45000</v>
      </c>
      <c r="F10" s="2">
        <f>SUM(C10*E10)</f>
        <v>3150.0000000000005</v>
      </c>
      <c r="G10" s="1" t="s">
        <v>49</v>
      </c>
    </row>
    <row r="11" spans="1:13" x14ac:dyDescent="0.25">
      <c r="A11" s="28">
        <v>2.2999999999999998</v>
      </c>
      <c r="B11" s="1" t="s">
        <v>29</v>
      </c>
      <c r="C11" s="28">
        <v>0.12</v>
      </c>
      <c r="D11" s="1" t="s">
        <v>15</v>
      </c>
      <c r="E11" s="1">
        <v>16000</v>
      </c>
      <c r="F11" s="2">
        <f>SUM(C11*E11)</f>
        <v>1920</v>
      </c>
      <c r="G11" s="1" t="s">
        <v>50</v>
      </c>
    </row>
    <row r="12" spans="1:13" s="22" customFormat="1" ht="30" x14ac:dyDescent="0.25">
      <c r="A12" s="29">
        <v>2.4</v>
      </c>
      <c r="B12" s="18" t="s">
        <v>2</v>
      </c>
      <c r="C12" s="29">
        <v>1</v>
      </c>
      <c r="D12" s="18" t="s">
        <v>15</v>
      </c>
      <c r="E12" s="18">
        <v>8000</v>
      </c>
      <c r="F12" s="20">
        <f>SUM(C12*E12)</f>
        <v>8000</v>
      </c>
      <c r="G12" s="21" t="s">
        <v>51</v>
      </c>
    </row>
    <row r="13" spans="1:13" ht="15.75" customHeight="1" x14ac:dyDescent="0.25">
      <c r="A13" s="28">
        <v>2.5</v>
      </c>
      <c r="B13" s="1" t="s">
        <v>3</v>
      </c>
      <c r="C13" s="28">
        <v>0.33</v>
      </c>
      <c r="D13" s="1" t="s">
        <v>15</v>
      </c>
      <c r="E13" s="1">
        <v>8000</v>
      </c>
      <c r="F13" s="2">
        <f t="shared" ref="F13" si="0">SUM(C13*E13)</f>
        <v>2640</v>
      </c>
      <c r="G13" s="7" t="s">
        <v>52</v>
      </c>
    </row>
    <row r="14" spans="1:13" ht="14.25" customHeight="1" x14ac:dyDescent="0.25">
      <c r="A14" s="28">
        <v>2.6</v>
      </c>
      <c r="B14" s="1" t="s">
        <v>26</v>
      </c>
      <c r="C14" s="28"/>
      <c r="D14" s="1"/>
      <c r="E14" s="1"/>
      <c r="F14" s="2">
        <f>SUM(C14*E14)</f>
        <v>0</v>
      </c>
      <c r="G14" s="1"/>
    </row>
    <row r="15" spans="1:13" ht="16.5" customHeight="1" x14ac:dyDescent="0.25">
      <c r="A15" s="28"/>
      <c r="B15" s="3" t="s">
        <v>24</v>
      </c>
      <c r="C15" s="28"/>
      <c r="D15" s="1"/>
      <c r="E15" s="1"/>
      <c r="F15" s="5">
        <f>SUM(F10:F14)</f>
        <v>15710</v>
      </c>
      <c r="G15" s="1"/>
    </row>
    <row r="16" spans="1:13" x14ac:dyDescent="0.25">
      <c r="A16" s="28">
        <v>3</v>
      </c>
      <c r="B16" s="4" t="s">
        <v>9</v>
      </c>
      <c r="C16" s="28"/>
      <c r="D16" s="1"/>
      <c r="E16" s="1"/>
      <c r="F16" s="2"/>
      <c r="G16" s="1"/>
    </row>
    <row r="17" spans="1:7" x14ac:dyDescent="0.25">
      <c r="A17" s="28">
        <v>3.1</v>
      </c>
      <c r="B17" s="1" t="s">
        <v>4</v>
      </c>
      <c r="C17" s="28"/>
      <c r="D17" s="1" t="s">
        <v>16</v>
      </c>
      <c r="E17" s="1">
        <v>100</v>
      </c>
      <c r="F17" s="2">
        <f t="shared" ref="F17:F19" si="1">SUM(C17*E17)</f>
        <v>0</v>
      </c>
      <c r="G17" s="1"/>
    </row>
    <row r="18" spans="1:7" x14ac:dyDescent="0.25">
      <c r="A18" s="28">
        <v>3.2</v>
      </c>
      <c r="B18" s="1" t="s">
        <v>5</v>
      </c>
      <c r="C18" s="28"/>
      <c r="D18" s="1"/>
      <c r="E18" s="1"/>
      <c r="F18" s="2">
        <f t="shared" si="1"/>
        <v>0</v>
      </c>
      <c r="G18" s="1"/>
    </row>
    <row r="19" spans="1:7" x14ac:dyDescent="0.25">
      <c r="A19" s="28">
        <v>3.3</v>
      </c>
      <c r="B19" s="1" t="s">
        <v>53</v>
      </c>
      <c r="C19" s="28">
        <v>1280</v>
      </c>
      <c r="D19" s="1" t="s">
        <v>17</v>
      </c>
      <c r="E19" s="12">
        <v>40</v>
      </c>
      <c r="F19" s="2">
        <f t="shared" si="1"/>
        <v>51200</v>
      </c>
      <c r="G19" s="1"/>
    </row>
    <row r="20" spans="1:7" x14ac:dyDescent="0.25">
      <c r="A20" s="28">
        <v>3.4</v>
      </c>
      <c r="B20" s="1" t="s">
        <v>10</v>
      </c>
      <c r="C20" s="28"/>
      <c r="D20" s="1"/>
      <c r="E20" s="1"/>
      <c r="F20" s="2">
        <f>SUM(C20*E20)</f>
        <v>0</v>
      </c>
      <c r="G20" s="1"/>
    </row>
    <row r="21" spans="1:7" x14ac:dyDescent="0.25">
      <c r="A21" s="28">
        <v>3.5</v>
      </c>
      <c r="B21" s="1" t="s">
        <v>26</v>
      </c>
      <c r="C21" s="28"/>
      <c r="D21" s="1"/>
      <c r="E21" s="1"/>
      <c r="F21" s="2">
        <f>SUM(C21*E21)</f>
        <v>0</v>
      </c>
      <c r="G21" s="1"/>
    </row>
    <row r="22" spans="1:7" x14ac:dyDescent="0.25">
      <c r="A22" s="28"/>
      <c r="B22" s="3" t="s">
        <v>25</v>
      </c>
      <c r="C22" s="28"/>
      <c r="D22" s="1"/>
      <c r="E22" s="1"/>
      <c r="F22" s="5">
        <f>SUM(F17:F21)</f>
        <v>51200</v>
      </c>
      <c r="G22" s="1"/>
    </row>
    <row r="23" spans="1:7" x14ac:dyDescent="0.25">
      <c r="A23" s="28">
        <v>4</v>
      </c>
      <c r="B23" s="4" t="s">
        <v>19</v>
      </c>
      <c r="C23" s="28"/>
      <c r="D23" s="1"/>
      <c r="E23" s="1"/>
      <c r="F23" s="2"/>
      <c r="G23" s="1"/>
    </row>
    <row r="24" spans="1:7" x14ac:dyDescent="0.25">
      <c r="A24" s="28">
        <v>4.0999999999999996</v>
      </c>
      <c r="B24" s="1" t="s">
        <v>13</v>
      </c>
      <c r="C24" s="28">
        <v>1</v>
      </c>
      <c r="D24" s="17" t="s">
        <v>18</v>
      </c>
      <c r="E24" s="1">
        <v>3000</v>
      </c>
      <c r="F24" s="2">
        <f>C24*E24</f>
        <v>3000</v>
      </c>
      <c r="G24" s="1"/>
    </row>
    <row r="25" spans="1:7" x14ac:dyDescent="0.25">
      <c r="A25" s="28">
        <v>4.2</v>
      </c>
      <c r="B25" s="1" t="s">
        <v>26</v>
      </c>
      <c r="C25" s="28"/>
      <c r="D25" s="1"/>
      <c r="E25" s="1"/>
      <c r="F25" s="2">
        <f>C25*E25</f>
        <v>0</v>
      </c>
      <c r="G25" s="1"/>
    </row>
    <row r="26" spans="1:7" x14ac:dyDescent="0.25">
      <c r="A26" s="28"/>
      <c r="B26" s="3" t="s">
        <v>32</v>
      </c>
      <c r="C26" s="28"/>
      <c r="D26" s="1"/>
      <c r="E26" s="1"/>
      <c r="F26" s="2">
        <f>SUM(F24:F25)</f>
        <v>3000</v>
      </c>
      <c r="G26" s="1"/>
    </row>
    <row r="27" spans="1:7" x14ac:dyDescent="0.25">
      <c r="A27" s="43"/>
      <c r="B27" s="44"/>
      <c r="C27" s="44"/>
      <c r="D27" s="44"/>
      <c r="E27" s="44"/>
      <c r="F27" s="44"/>
      <c r="G27" s="45"/>
    </row>
    <row r="28" spans="1:7" ht="30" x14ac:dyDescent="0.25">
      <c r="A28" s="28"/>
      <c r="B28" s="6" t="s">
        <v>27</v>
      </c>
      <c r="C28" s="28"/>
      <c r="D28" s="1"/>
      <c r="E28" s="1"/>
      <c r="F28" s="15">
        <f>SUM(F26+F22+F15+F8)</f>
        <v>69910</v>
      </c>
      <c r="G28" s="1"/>
    </row>
    <row r="29" spans="1:7" x14ac:dyDescent="0.25">
      <c r="A29" s="28"/>
      <c r="B29" s="1"/>
      <c r="C29" s="28"/>
      <c r="D29" s="1"/>
      <c r="E29" s="1"/>
      <c r="F29" s="2"/>
      <c r="G29" s="1"/>
    </row>
    <row r="30" spans="1:7" x14ac:dyDescent="0.25">
      <c r="A30" s="28"/>
      <c r="B30" s="4" t="s">
        <v>20</v>
      </c>
      <c r="C30" s="28"/>
      <c r="D30" s="1"/>
      <c r="E30" s="1"/>
      <c r="F30" s="2"/>
      <c r="G30" s="1"/>
    </row>
    <row r="31" spans="1:7" s="22" customFormat="1" ht="34.5" customHeight="1" x14ac:dyDescent="0.25">
      <c r="A31" s="30"/>
      <c r="B31" s="21" t="s">
        <v>22</v>
      </c>
      <c r="C31" s="29">
        <v>10</v>
      </c>
      <c r="D31" s="18" t="s">
        <v>18</v>
      </c>
      <c r="E31" s="31">
        <v>38000</v>
      </c>
      <c r="F31" s="20">
        <f>C31*E31</f>
        <v>380000</v>
      </c>
      <c r="G31" s="18"/>
    </row>
    <row r="32" spans="1:7" x14ac:dyDescent="0.25">
      <c r="A32" s="46" t="s">
        <v>7</v>
      </c>
      <c r="B32" s="46"/>
      <c r="C32" s="28"/>
      <c r="D32" s="1"/>
      <c r="E32" s="1"/>
      <c r="F32" s="8">
        <f>SUM(F31:F31)</f>
        <v>380000</v>
      </c>
      <c r="G32" s="1"/>
    </row>
    <row r="33" spans="1:7" x14ac:dyDescent="0.25">
      <c r="A33" s="28"/>
      <c r="B33" s="1"/>
      <c r="C33" s="28"/>
      <c r="D33" s="1"/>
      <c r="E33" s="1"/>
      <c r="F33" s="1"/>
      <c r="G33" s="1"/>
    </row>
    <row r="36" spans="1:7" ht="15.75" x14ac:dyDescent="0.25">
      <c r="B36" s="9" t="s">
        <v>8</v>
      </c>
    </row>
    <row r="38" spans="1:7" x14ac:dyDescent="0.25">
      <c r="B38" s="1" t="s">
        <v>11</v>
      </c>
      <c r="C38" s="28">
        <v>160</v>
      </c>
    </row>
    <row r="39" spans="1:7" x14ac:dyDescent="0.25">
      <c r="B39" s="1" t="s">
        <v>35</v>
      </c>
      <c r="C39" s="28">
        <v>26</v>
      </c>
      <c r="D39" t="s">
        <v>57</v>
      </c>
    </row>
    <row r="40" spans="1:7" x14ac:dyDescent="0.25">
      <c r="B40" s="1" t="s">
        <v>34</v>
      </c>
      <c r="C40" s="28">
        <v>8</v>
      </c>
      <c r="D40" t="s">
        <v>33</v>
      </c>
    </row>
    <row r="41" spans="1:7" x14ac:dyDescent="0.25">
      <c r="B41" s="1" t="s">
        <v>12</v>
      </c>
      <c r="C41" s="34" t="s">
        <v>65</v>
      </c>
    </row>
    <row r="42" spans="1:7" x14ac:dyDescent="0.25">
      <c r="B42" s="1" t="s">
        <v>36</v>
      </c>
      <c r="C42" s="28">
        <v>4040</v>
      </c>
      <c r="F42" s="10"/>
    </row>
    <row r="44" spans="1:7" x14ac:dyDescent="0.25">
      <c r="B44" s="1" t="s">
        <v>21</v>
      </c>
      <c r="C44" s="39">
        <f>F28/C38</f>
        <v>436.9375</v>
      </c>
    </row>
    <row r="45" spans="1:7" x14ac:dyDescent="0.25">
      <c r="B45" s="1" t="s">
        <v>37</v>
      </c>
      <c r="C45" s="40">
        <f>F28/C42</f>
        <v>17.304455445544555</v>
      </c>
    </row>
    <row r="47" spans="1:7" x14ac:dyDescent="0.25">
      <c r="G47" s="10"/>
    </row>
    <row r="51" spans="2:5" x14ac:dyDescent="0.25">
      <c r="B51" s="3" t="s">
        <v>43</v>
      </c>
      <c r="C51" s="28"/>
      <c r="D51" s="1"/>
    </row>
    <row r="52" spans="2:5" x14ac:dyDescent="0.25">
      <c r="B52" s="7" t="s">
        <v>44</v>
      </c>
      <c r="C52" s="41" t="s">
        <v>54</v>
      </c>
      <c r="D52" s="1" t="s">
        <v>42</v>
      </c>
      <c r="E52" t="s">
        <v>45</v>
      </c>
    </row>
    <row r="53" spans="2:5" x14ac:dyDescent="0.25">
      <c r="B53" s="1" t="s">
        <v>47</v>
      </c>
      <c r="C53" s="28">
        <v>193.1</v>
      </c>
      <c r="D53" s="1" t="s">
        <v>48</v>
      </c>
    </row>
    <row r="54" spans="2:5" ht="30" x14ac:dyDescent="0.25">
      <c r="B54" s="7" t="s">
        <v>46</v>
      </c>
      <c r="C54" s="28">
        <v>193.1</v>
      </c>
      <c r="D54" s="1" t="s">
        <v>48</v>
      </c>
    </row>
  </sheetData>
  <mergeCells count="3">
    <mergeCell ref="B1:G1"/>
    <mergeCell ref="A27:G27"/>
    <mergeCell ref="A32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LSP 1W-A</vt:lpstr>
      <vt:lpstr>LSP 1W-D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Habib</dc:creator>
  <cp:lastModifiedBy>Dell</cp:lastModifiedBy>
  <dcterms:created xsi:type="dcterms:W3CDTF">2015-06-05T18:17:20Z</dcterms:created>
  <dcterms:modified xsi:type="dcterms:W3CDTF">2023-09-13T11:49:09Z</dcterms:modified>
</cp:coreProperties>
</file>